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6-2028 ПРОЕКТ бюджета\Материалы на ДУМУ\2.Материалы на Думу с учетом межбюджетки\"/>
    </mc:Choice>
  </mc:AlternateContent>
  <bookViews>
    <workbookView xWindow="0" yWindow="0" windowWidth="28800" windowHeight="11235"/>
  </bookViews>
  <sheets>
    <sheet name="Таблица 3" sheetId="16" r:id="rId1"/>
  </sheets>
  <externalReferences>
    <externalReference r:id="rId2"/>
    <externalReference r:id="rId3"/>
    <externalReference r:id="rId4"/>
  </externalReferences>
  <definedNames>
    <definedName name="_Date_" localSheetId="0">[1]доходы!#REF!</definedName>
    <definedName name="_Date_">[1]доходы!#REF!</definedName>
    <definedName name="LAST_CELL" localSheetId="0">'Таблица 3'!#REF!</definedName>
    <definedName name="Print_Titles" localSheetId="0">'Таблица 3'!$6:$6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6" i="16" l="1"/>
  <c r="G9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G35" i="16"/>
  <c r="G36" i="16"/>
  <c r="G37" i="16"/>
  <c r="G38" i="16"/>
  <c r="G39" i="16"/>
  <c r="G40" i="16"/>
  <c r="G41" i="16"/>
  <c r="G42" i="16"/>
  <c r="G43" i="16"/>
  <c r="G44" i="16"/>
  <c r="G45" i="16"/>
  <c r="G46" i="16"/>
  <c r="G47" i="16"/>
  <c r="G48" i="16"/>
  <c r="G49" i="16"/>
  <c r="G50" i="16"/>
  <c r="G51" i="16"/>
  <c r="G52" i="16"/>
  <c r="G53" i="16"/>
  <c r="G54" i="16"/>
  <c r="G55" i="16"/>
  <c r="G56" i="16"/>
  <c r="G57" i="16"/>
  <c r="G58" i="16"/>
  <c r="G59" i="16"/>
  <c r="G60" i="16"/>
  <c r="G61" i="16"/>
  <c r="G62" i="16"/>
  <c r="G63" i="16"/>
  <c r="G64" i="16"/>
  <c r="G65" i="16"/>
  <c r="G66" i="16"/>
  <c r="G67" i="16"/>
  <c r="G68" i="16"/>
  <c r="G69" i="16"/>
  <c r="G70" i="16"/>
  <c r="G71" i="16"/>
  <c r="G74" i="16"/>
  <c r="G75" i="16"/>
  <c r="G76" i="16"/>
  <c r="G77" i="16"/>
  <c r="G8" i="16"/>
  <c r="H76" i="16"/>
  <c r="H73" i="16"/>
  <c r="H72" i="16"/>
  <c r="H45" i="16"/>
  <c r="H27" i="16" s="1"/>
  <c r="H41" i="16"/>
  <c r="H38" i="16"/>
  <c r="H28" i="16"/>
  <c r="H24" i="16"/>
  <c r="H21" i="16"/>
  <c r="H18" i="16"/>
  <c r="H16" i="16"/>
  <c r="H9" i="16" s="1"/>
  <c r="H8" i="16" s="1"/>
  <c r="H78" i="16" s="1"/>
  <c r="H12" i="16"/>
  <c r="H10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32" i="16"/>
  <c r="D33" i="16"/>
  <c r="D34" i="16"/>
  <c r="D35" i="16"/>
  <c r="D36" i="16"/>
  <c r="D37" i="16"/>
  <c r="D38" i="16"/>
  <c r="D39" i="16"/>
  <c r="D40" i="16"/>
  <c r="D41" i="16"/>
  <c r="D42" i="16"/>
  <c r="D43" i="16"/>
  <c r="D44" i="16"/>
  <c r="D45" i="16"/>
  <c r="D46" i="16"/>
  <c r="D47" i="16"/>
  <c r="D48" i="16"/>
  <c r="D49" i="16"/>
  <c r="D50" i="16"/>
  <c r="D51" i="16"/>
  <c r="D52" i="16"/>
  <c r="D53" i="16"/>
  <c r="D54" i="16"/>
  <c r="D55" i="16"/>
  <c r="D56" i="16"/>
  <c r="D57" i="16"/>
  <c r="D58" i="16"/>
  <c r="D59" i="16"/>
  <c r="D60" i="16"/>
  <c r="D61" i="16"/>
  <c r="D62" i="16"/>
  <c r="D63" i="16"/>
  <c r="D64" i="16"/>
  <c r="D65" i="16"/>
  <c r="D66" i="16"/>
  <c r="D67" i="16"/>
  <c r="D68" i="16"/>
  <c r="D69" i="16"/>
  <c r="D70" i="16"/>
  <c r="D71" i="16"/>
  <c r="D72" i="16"/>
  <c r="D73" i="16"/>
  <c r="D74" i="16"/>
  <c r="D75" i="16"/>
  <c r="D76" i="16"/>
  <c r="D77" i="16"/>
  <c r="D78" i="16"/>
  <c r="D8" i="16"/>
  <c r="C76" i="16"/>
  <c r="E76" i="16"/>
  <c r="E73" i="16"/>
  <c r="E72" i="16"/>
  <c r="E45" i="16"/>
  <c r="E41" i="16"/>
  <c r="E38" i="16"/>
  <c r="E27" i="16" s="1"/>
  <c r="E28" i="16"/>
  <c r="E24" i="16"/>
  <c r="E21" i="16"/>
  <c r="E18" i="16"/>
  <c r="E16" i="16"/>
  <c r="E9" i="16" s="1"/>
  <c r="E8" i="16" s="1"/>
  <c r="E78" i="16" s="1"/>
  <c r="E12" i="16"/>
  <c r="E10" i="16"/>
  <c r="C10" i="16"/>
  <c r="F10" i="16"/>
  <c r="C12" i="16"/>
  <c r="F12" i="16"/>
  <c r="C18" i="16"/>
  <c r="F18" i="16"/>
  <c r="C21" i="16"/>
  <c r="F21" i="16"/>
  <c r="C24" i="16"/>
  <c r="F24" i="16"/>
  <c r="C28" i="16"/>
  <c r="F28" i="16"/>
  <c r="C38" i="16"/>
  <c r="F38" i="16"/>
  <c r="C41" i="16"/>
  <c r="F41" i="16"/>
  <c r="C45" i="16"/>
  <c r="F45" i="16"/>
  <c r="C73" i="16"/>
  <c r="F73" i="16"/>
  <c r="G73" i="16" s="1"/>
  <c r="F72" i="16" l="1"/>
  <c r="G72" i="16" s="1"/>
  <c r="C16" i="16"/>
  <c r="C9" i="16" s="1"/>
  <c r="F27" i="16"/>
  <c r="C27" i="16"/>
  <c r="C72" i="16"/>
  <c r="F16" i="16"/>
  <c r="F9" i="16" s="1"/>
  <c r="C8" i="16" l="1"/>
  <c r="C78" i="16" s="1"/>
  <c r="F8" i="16"/>
  <c r="F78" i="16" s="1"/>
  <c r="G78" i="16" s="1"/>
</calcChain>
</file>

<file path=xl/sharedStrings.xml><?xml version="1.0" encoding="utf-8"?>
<sst xmlns="http://schemas.openxmlformats.org/spreadsheetml/2006/main" count="152" uniqueCount="149">
  <si>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</si>
  <si>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</si>
  <si>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</si>
  <si>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</si>
  <si>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</si>
  <si>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</si>
  <si>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</si>
  <si>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</si>
  <si>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</si>
  <si>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</si>
  <si>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</si>
  <si>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</si>
  <si>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</si>
  <si>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</si>
  <si>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</si>
  <si>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</si>
  <si>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</si>
  <si>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</si>
  <si>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</si>
  <si>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</si>
  <si>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</si>
  <si>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</si>
  <si>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</si>
  <si>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</si>
  <si>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</si>
  <si>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</si>
  <si>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</si>
  <si>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</si>
  <si>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</si>
  <si>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</si>
  <si>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</si>
  <si>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</si>
  <si>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</si>
  <si>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</si>
  <si>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</si>
  <si>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</si>
  <si>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</si>
  <si>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</si>
  <si>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</si>
  <si>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</si>
  <si>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</si>
  <si>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</si>
  <si>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</si>
  <si>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</si>
  <si>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</si>
  <si>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</si>
  <si>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</si>
  <si>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</si>
  <si>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</si>
  <si>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</si>
  <si>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</si>
  <si>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</si>
  <si>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</si>
  <si>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</si>
  <si>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</si>
  <si>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</si>
  <si>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</si>
  <si>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</si>
  <si>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</si>
  <si>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</si>
  <si>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</si>
  <si>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</si>
  <si>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</si>
  <si>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</si>
  <si>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</si>
  <si>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</si>
  <si>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</si>
  <si>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</si>
  <si>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</si>
  <si>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</si>
  <si>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</si>
  <si>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</si>
  <si>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</si>
  <si>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</si>
  <si>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</si>
  <si>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</si>
  <si>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</si>
  <si>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</si>
  <si>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</si>
  <si>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</si>
  <si>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</si>
  <si>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</si>
  <si>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</si>
  <si>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</si>
  <si>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</si>
  <si>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</si>
  <si>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</si>
  <si>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</si>
  <si>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</si>
  <si>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</si>
  <si>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</si>
  <si>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</si>
  <si>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</si>
  <si>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</si>
  <si>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</si>
  <si>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</si>
  <si>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</si>
  <si>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</si>
  <si>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</si>
  <si>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</si>
  <si>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</si>
  <si>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</si>
  <si>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</si>
  <si>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</si>
  <si>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</si>
  <si>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</si>
  <si>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</si>
  <si>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</si>
  <si>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</si>
  <si>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</si>
  <si>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</si>
  <si>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</si>
  <si>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</si>
  <si>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</si>
  <si>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</si>
  <si>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</si>
  <si>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</si>
  <si>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</si>
  <si>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</si>
  <si>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</si>
  <si>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</si>
  <si>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Проект, внесенный 
в Думу </t>
  </si>
  <si>
    <t xml:space="preserve">уточнения </t>
  </si>
  <si>
    <t>уточненный план</t>
  </si>
  <si>
    <t xml:space="preserve">План на 2027 год </t>
  </si>
  <si>
    <t>000 1 08 07150 01 0000 110</t>
  </si>
  <si>
    <t>Государственная пошлина за выдачу разрешения на установку рекламной конструкции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</si>
  <si>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</si>
  <si>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</si>
  <si>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</si>
  <si>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</si>
  <si>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</si>
  <si>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</si>
  <si>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</si>
  <si>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</si>
  <si>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</si>
  <si>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</si>
  <si>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</si>
  <si>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</si>
  <si>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</si>
  <si>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</si>
  <si>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</si>
  <si>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</si>
  <si>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</si>
  <si>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000 2 02 10000 00 0000 150</t>
  </si>
  <si>
    <t>Дотации бюджетам бюджетной системы Российской Федерации</t>
  </si>
  <si>
    <t>Таблица поправок 3</t>
  </si>
  <si>
    <t xml:space="preserve">План на 2028 год </t>
  </si>
  <si>
    <t>Таблица поправок по доходам бюджета  города Нефтеюганска на 2027 и 2028 годы по показателям классификации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</si>
</sst>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  <font>
      <sz val="10"/>
      <name val="Arial"/>
    </font>
    <font>
      <sz val="12"/>
      <name val="Arial"/>
    </font>
    <font>
      <sz val="12"/>
      <name val="Times New Roman"/>
    </font>
    <font>
      <b/>
      <sz val="12"/>
      <name val="Times New Roman"/>
    </font>
    <font>
      <sz val="10"/>
      <name val="Arial Cyr"/>
    </font>
    <font>
      <b/>
      <sz val="12"/>
      <name val="Arial"/>
    </font>
    <font>
      <sz val="10"/>
      <color theme="1"/>
      <name val="Arial Cyr"/>
    </font>
    <font>
      <sz val="1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3">
    <xf numFmtId="0" fontId="0" fillId="0" borderId="0"/>
    <xf numFmtId="0" fontId="1" fillId="0" borderId="0"/>
    <xf numFmtId="0" fontId="2" fillId="0" borderId="0"/>
    <xf numFmtId="49" fontId="4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5" fillId="0" borderId="3">
      <alignment horizontal="left" vertical="top"/>
    </xf>
    <xf numFmtId="0" fontId="1" fillId="7" borderId="3">
      <alignment horizontal="left" vertical="top" wrapText="1"/>
    </xf>
    <xf numFmtId="0" fontId="5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6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7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5" fillId="0" borderId="1">
      <alignment horizontal="left" vertical="top"/>
    </xf>
    <xf numFmtId="0" fontId="1" fillId="7" borderId="1">
      <alignment horizontal="left" vertical="top" wrapText="1"/>
    </xf>
    <xf numFmtId="0" fontId="5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7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8" fillId="0" borderId="0"/>
    <xf numFmtId="0" fontId="12" fillId="0" borderId="0"/>
    <xf numFmtId="0" fontId="14" fillId="0" borderId="0"/>
  </cellStyleXfs>
  <cellXfs count="35">
    <xf numFmtId="0" fontId="0" fillId="0" borderId="0" xfId="0"/>
    <xf numFmtId="0" fontId="9" fillId="0" borderId="0" xfId="50" applyFont="1" applyAlignment="1">
      <alignment horizontal="center" vertical="center"/>
    </xf>
    <xf numFmtId="0" fontId="9" fillId="0" borderId="0" xfId="50" applyFont="1" applyFill="1" applyAlignment="1">
      <alignment horizontal="center" vertical="center"/>
    </xf>
    <xf numFmtId="0" fontId="10" fillId="0" borderId="0" xfId="50" applyFont="1" applyAlignment="1">
      <alignment horizontal="left" vertical="center"/>
    </xf>
    <xf numFmtId="0" fontId="10" fillId="0" borderId="0" xfId="50" applyFont="1" applyAlignment="1">
      <alignment horizontal="center" vertical="center"/>
    </xf>
    <xf numFmtId="3" fontId="11" fillId="0" borderId="1" xfId="50" applyNumberFormat="1" applyFont="1" applyFill="1" applyBorder="1" applyAlignment="1" applyProtection="1">
      <alignment horizontal="center" vertical="center"/>
    </xf>
    <xf numFmtId="1" fontId="11" fillId="0" borderId="1" xfId="50" applyNumberFormat="1" applyFont="1" applyBorder="1" applyAlignment="1">
      <alignment horizontal="left" vertical="center" wrapText="1"/>
    </xf>
    <xf numFmtId="49" fontId="11" fillId="0" borderId="1" xfId="50" applyNumberFormat="1" applyFont="1" applyBorder="1" applyAlignment="1" applyProtection="1">
      <alignment horizontal="center" vertical="center"/>
    </xf>
    <xf numFmtId="3" fontId="10" fillId="0" borderId="1" xfId="50" applyNumberFormat="1" applyFont="1" applyFill="1" applyBorder="1" applyAlignment="1" applyProtection="1">
      <alignment horizontal="center" vertical="center" wrapText="1"/>
    </xf>
    <xf numFmtId="49" fontId="10" fillId="0" borderId="1" xfId="50" applyNumberFormat="1" applyFont="1" applyBorder="1" applyAlignment="1" applyProtection="1">
      <alignment horizontal="left" vertical="center" wrapText="1"/>
    </xf>
    <xf numFmtId="49" fontId="10" fillId="0" borderId="1" xfId="50" applyNumberFormat="1" applyFont="1" applyBorder="1" applyAlignment="1" applyProtection="1">
      <alignment horizontal="center" vertical="center" wrapText="1"/>
    </xf>
    <xf numFmtId="0" fontId="10" fillId="0" borderId="1" xfId="50" applyFont="1" applyBorder="1" applyAlignment="1">
      <alignment horizontal="left" vertical="center" wrapText="1"/>
    </xf>
    <xf numFmtId="3" fontId="11" fillId="0" borderId="1" xfId="50" applyNumberFormat="1" applyFont="1" applyFill="1" applyBorder="1" applyAlignment="1" applyProtection="1">
      <alignment horizontal="center" vertical="center" wrapText="1"/>
    </xf>
    <xf numFmtId="49" fontId="11" fillId="0" borderId="1" xfId="50" applyNumberFormat="1" applyFont="1" applyBorder="1" applyAlignment="1" applyProtection="1">
      <alignment horizontal="left" vertical="center" wrapText="1"/>
    </xf>
    <xf numFmtId="49" fontId="11" fillId="0" borderId="1" xfId="50" applyNumberFormat="1" applyFont="1" applyBorder="1" applyAlignment="1" applyProtection="1">
      <alignment horizontal="center" vertical="center" wrapText="1"/>
    </xf>
    <xf numFmtId="0" fontId="10" fillId="0" borderId="1" xfId="51" applyFont="1" applyBorder="1" applyAlignment="1">
      <alignment horizontal="left" vertical="center" wrapText="1"/>
    </xf>
    <xf numFmtId="1" fontId="10" fillId="0" borderId="1" xfId="50" applyNumberFormat="1" applyFont="1" applyBorder="1" applyAlignment="1">
      <alignment horizontal="left" vertical="center" wrapText="1"/>
    </xf>
    <xf numFmtId="165" fontId="10" fillId="0" borderId="1" xfId="50" applyNumberFormat="1" applyFont="1" applyBorder="1" applyAlignment="1" applyProtection="1">
      <alignment horizontal="left" vertical="center" wrapText="1"/>
    </xf>
    <xf numFmtId="0" fontId="13" fillId="0" borderId="0" xfId="50" applyFont="1" applyAlignment="1">
      <alignment horizontal="center" vertical="center"/>
    </xf>
    <xf numFmtId="49" fontId="10" fillId="0" borderId="1" xfId="50" applyNumberFormat="1" applyFont="1" applyBorder="1" applyAlignment="1">
      <alignment horizontal="left" vertical="center" wrapText="1"/>
    </xf>
    <xf numFmtId="0" fontId="11" fillId="0" borderId="1" xfId="50" applyFont="1" applyBorder="1" applyAlignment="1">
      <alignment horizontal="left" vertical="center" wrapText="1"/>
    </xf>
    <xf numFmtId="164" fontId="10" fillId="0" borderId="0" xfId="50" applyNumberFormat="1" applyFont="1" applyFill="1" applyAlignment="1" applyProtection="1">
      <alignment horizontal="right" vertical="center"/>
    </xf>
    <xf numFmtId="0" fontId="10" fillId="0" borderId="0" xfId="50" applyFont="1" applyAlignment="1" applyProtection="1">
      <alignment horizontal="center" vertical="center"/>
    </xf>
    <xf numFmtId="0" fontId="10" fillId="0" borderId="0" xfId="50" applyFont="1" applyAlignment="1" applyProtection="1">
      <alignment horizontal="center" vertical="center"/>
    </xf>
    <xf numFmtId="0" fontId="10" fillId="0" borderId="0" xfId="50" applyFont="1" applyFill="1" applyAlignment="1">
      <alignment horizontal="right" vertical="center"/>
    </xf>
    <xf numFmtId="0" fontId="10" fillId="0" borderId="0" xfId="50" applyFont="1" applyFill="1" applyAlignment="1" applyProtection="1">
      <alignment horizontal="right" vertical="center"/>
    </xf>
    <xf numFmtId="0" fontId="10" fillId="0" borderId="0" xfId="50" applyFont="1" applyAlignment="1" applyProtection="1">
      <alignment vertical="center"/>
    </xf>
    <xf numFmtId="0" fontId="10" fillId="0" borderId="0" xfId="50" applyFont="1" applyAlignment="1" applyProtection="1">
      <alignment horizontal="left" vertical="center"/>
    </xf>
    <xf numFmtId="0" fontId="11" fillId="0" borderId="5" xfId="52" applyFont="1" applyFill="1" applyBorder="1" applyAlignment="1">
      <alignment horizontal="center" vertical="center" wrapText="1"/>
    </xf>
    <xf numFmtId="0" fontId="11" fillId="0" borderId="6" xfId="52" applyFont="1" applyFill="1" applyBorder="1" applyAlignment="1">
      <alignment horizontal="center" vertical="center" wrapText="1"/>
    </xf>
    <xf numFmtId="0" fontId="11" fillId="0" borderId="7" xfId="52" applyFont="1" applyFill="1" applyBorder="1" applyAlignment="1">
      <alignment horizontal="center" vertical="center" wrapText="1"/>
    </xf>
    <xf numFmtId="0" fontId="11" fillId="0" borderId="8" xfId="50" applyFont="1" applyBorder="1" applyAlignment="1">
      <alignment horizontal="center" vertical="center" wrapText="1"/>
    </xf>
    <xf numFmtId="0" fontId="11" fillId="0" borderId="9" xfId="50" applyFont="1" applyBorder="1" applyAlignment="1">
      <alignment horizontal="center" vertical="center" wrapText="1"/>
    </xf>
    <xf numFmtId="0" fontId="15" fillId="0" borderId="1" xfId="52" applyFont="1" applyFill="1" applyBorder="1" applyAlignment="1">
      <alignment horizontal="center" vertical="center" wrapText="1"/>
    </xf>
    <xf numFmtId="3" fontId="3" fillId="0" borderId="1" xfId="50" applyNumberFormat="1" applyFont="1" applyFill="1" applyBorder="1" applyAlignment="1" applyProtection="1">
      <alignment horizontal="center" vertical="center" wrapText="1"/>
    </xf>
  </cellXfs>
  <cellStyles count="53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2 3" xfId="51"/>
    <cellStyle name="Обычный 3" xfId="2"/>
    <cellStyle name="Обычный 3 2" xfId="50"/>
    <cellStyle name="Обычный 4" xfId="5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1.2%20&#8470;2%20&#1056;&#1072;&#1089;&#1087;&#1088;&#1077;&#1076;&#1077;&#1083;&#1077;&#1085;&#1080;&#1077;%20&#1076;&#1086;&#1093;&#1086;&#1076;&#1086;&#1074;%20&#1085;&#1072;%202027%20&#1080;%202028%20&#1075;&#1086;&#1076;&#1099;%20&#1087;&#1086;%20&#1087;&#1086;&#1082;&#1072;&#1079;&#1072;&#1090;&#1077;&#1083;&#1103;&#1084;%20&#1082;&#1083;&#1072;&#1089;&#1089;&#1080;&#1092;&#1080;&#1082;&#1072;&#1094;&#1080;&#1080;%20&#1076;&#1086;&#1093;&#1086;&#1076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78"/>
  <sheetViews>
    <sheetView showGridLines="0" tabSelected="1" topLeftCell="A73" workbookViewId="0">
      <selection activeCell="E15" sqref="E15"/>
    </sheetView>
  </sheetViews>
  <sheetFormatPr defaultColWidth="9.140625" defaultRowHeight="12.75" customHeight="1" outlineLevelRow="7" x14ac:dyDescent="0.2"/>
  <cols>
    <col min="1" max="1" width="29.140625" style="4" customWidth="1"/>
    <col min="2" max="2" width="76" style="3" customWidth="1"/>
    <col min="3" max="3" width="17.42578125" style="2" customWidth="1"/>
    <col min="4" max="4" width="15.85546875" style="2" customWidth="1"/>
    <col min="5" max="5" width="16" style="2" customWidth="1"/>
    <col min="6" max="6" width="17.7109375" style="2" customWidth="1"/>
    <col min="7" max="7" width="17" style="2" customWidth="1"/>
    <col min="8" max="8" width="17.85546875" style="2" customWidth="1"/>
    <col min="9" max="16384" width="9.140625" style="1"/>
  </cols>
  <sheetData>
    <row r="1" spans="1:8" ht="15.75" x14ac:dyDescent="0.2">
      <c r="A1" s="22"/>
      <c r="B1" s="27"/>
      <c r="C1" s="24"/>
      <c r="D1" s="24"/>
      <c r="E1" s="24"/>
      <c r="F1" s="24"/>
      <c r="G1" s="24"/>
      <c r="H1" s="24" t="s">
        <v>146</v>
      </c>
    </row>
    <row r="2" spans="1:8" ht="15.75" x14ac:dyDescent="0.2">
      <c r="A2" s="26"/>
      <c r="B2" s="26"/>
      <c r="C2" s="25"/>
      <c r="D2" s="25"/>
      <c r="E2" s="25"/>
      <c r="F2" s="25"/>
      <c r="G2" s="25"/>
      <c r="H2" s="25"/>
    </row>
    <row r="3" spans="1:8" ht="15.75" x14ac:dyDescent="0.2">
      <c r="A3" s="22"/>
      <c r="B3" s="22"/>
      <c r="C3" s="24"/>
      <c r="D3" s="24"/>
      <c r="E3" s="24"/>
      <c r="F3" s="24"/>
      <c r="G3" s="24"/>
      <c r="H3" s="24"/>
    </row>
    <row r="4" spans="1:8" ht="15.75" x14ac:dyDescent="0.2">
      <c r="A4" s="23" t="s">
        <v>148</v>
      </c>
      <c r="B4" s="23"/>
      <c r="C4" s="23"/>
      <c r="D4" s="23"/>
      <c r="E4" s="23"/>
      <c r="F4" s="23"/>
      <c r="G4" s="1"/>
      <c r="H4" s="1"/>
    </row>
    <row r="5" spans="1:8" ht="15.75" x14ac:dyDescent="0.2">
      <c r="A5" s="22"/>
      <c r="B5" s="22"/>
      <c r="C5" s="21"/>
      <c r="D5" s="21"/>
      <c r="E5" s="21"/>
      <c r="F5" s="21"/>
      <c r="G5" s="21"/>
      <c r="H5" s="21" t="s">
        <v>0</v>
      </c>
    </row>
    <row r="6" spans="1:8" ht="20.25" customHeight="1" x14ac:dyDescent="0.2">
      <c r="A6" s="31" t="s">
        <v>1</v>
      </c>
      <c r="B6" s="31" t="s">
        <v>2</v>
      </c>
      <c r="C6" s="28" t="s">
        <v>124</v>
      </c>
      <c r="D6" s="29"/>
      <c r="E6" s="30"/>
      <c r="F6" s="28" t="s">
        <v>147</v>
      </c>
      <c r="G6" s="29"/>
      <c r="H6" s="30"/>
    </row>
    <row r="7" spans="1:8" ht="47.25" customHeight="1" x14ac:dyDescent="0.2">
      <c r="A7" s="32"/>
      <c r="B7" s="32"/>
      <c r="C7" s="33" t="s">
        <v>121</v>
      </c>
      <c r="D7" s="33" t="s">
        <v>122</v>
      </c>
      <c r="E7" s="33" t="s">
        <v>123</v>
      </c>
      <c r="F7" s="33" t="s">
        <v>121</v>
      </c>
      <c r="G7" s="33" t="s">
        <v>122</v>
      </c>
      <c r="H7" s="33" t="s">
        <v>123</v>
      </c>
    </row>
    <row r="8" spans="1:8" ht="27" customHeight="1" x14ac:dyDescent="0.2">
      <c r="A8" s="14" t="s">
        <v>3</v>
      </c>
      <c r="B8" s="13" t="s">
        <v>4</v>
      </c>
      <c r="C8" s="12">
        <f>C9+C27</f>
        <v>6916132221</v>
      </c>
      <c r="D8" s="12">
        <f>E8-C8</f>
        <v>0</v>
      </c>
      <c r="E8" s="12">
        <f>E9+E27</f>
        <v>6916132221</v>
      </c>
      <c r="F8" s="12">
        <f>F9+F27</f>
        <v>7178337658</v>
      </c>
      <c r="G8" s="12">
        <f>H8-F8</f>
        <v>0</v>
      </c>
      <c r="H8" s="12">
        <f>H9+H27</f>
        <v>7178337658</v>
      </c>
    </row>
    <row r="9" spans="1:8" ht="15.75" outlineLevel="1" x14ac:dyDescent="0.2">
      <c r="A9" s="14"/>
      <c r="B9" s="20" t="s">
        <v>5</v>
      </c>
      <c r="C9" s="12">
        <f>C10+C11+C12+C16+C24</f>
        <v>6343110300</v>
      </c>
      <c r="D9" s="12">
        <f t="shared" ref="D9:D72" si="0">E9-C9</f>
        <v>0</v>
      </c>
      <c r="E9" s="12">
        <f>E10+E11+E12+E16+E24</f>
        <v>6343110300</v>
      </c>
      <c r="F9" s="12">
        <f>F10+F11+F12+F16+F24</f>
        <v>6619101500</v>
      </c>
      <c r="G9" s="12">
        <f t="shared" ref="G9:G72" si="1">H9-F9</f>
        <v>0</v>
      </c>
      <c r="H9" s="12">
        <f>H10+H11+H12+H16+H24</f>
        <v>6619101500</v>
      </c>
    </row>
    <row r="10" spans="1:8" ht="19.5" customHeight="1" outlineLevel="2" x14ac:dyDescent="0.2">
      <c r="A10" s="10" t="s">
        <v>6</v>
      </c>
      <c r="B10" s="9" t="s">
        <v>118</v>
      </c>
      <c r="C10" s="8">
        <f>4276734300+673953000</f>
        <v>4950687300</v>
      </c>
      <c r="D10" s="34">
        <f t="shared" si="0"/>
        <v>0</v>
      </c>
      <c r="E10" s="8">
        <f>4276734300+673953000</f>
        <v>4950687300</v>
      </c>
      <c r="F10" s="8">
        <f>4565868200+642977700</f>
        <v>5208845900</v>
      </c>
      <c r="G10" s="34">
        <f t="shared" si="1"/>
        <v>0</v>
      </c>
      <c r="H10" s="8">
        <f>4565868200+642977700</f>
        <v>5208845900</v>
      </c>
    </row>
    <row r="11" spans="1:8" ht="33.75" customHeight="1" outlineLevel="1" x14ac:dyDescent="0.2">
      <c r="A11" s="10" t="s">
        <v>92</v>
      </c>
      <c r="B11" s="19" t="s">
        <v>90</v>
      </c>
      <c r="C11" s="8">
        <v>21463000</v>
      </c>
      <c r="D11" s="34">
        <f t="shared" si="0"/>
        <v>0</v>
      </c>
      <c r="E11" s="8">
        <v>21463000</v>
      </c>
      <c r="F11" s="8">
        <v>22388000</v>
      </c>
      <c r="G11" s="34">
        <f t="shared" si="1"/>
        <v>0</v>
      </c>
      <c r="H11" s="8">
        <v>22388000</v>
      </c>
    </row>
    <row r="12" spans="1:8" ht="15.75" outlineLevel="1" x14ac:dyDescent="0.2">
      <c r="A12" s="10" t="s">
        <v>7</v>
      </c>
      <c r="B12" s="19" t="s">
        <v>8</v>
      </c>
      <c r="C12" s="8">
        <f>C13+C14+C15</f>
        <v>984346000</v>
      </c>
      <c r="D12" s="34">
        <f t="shared" si="0"/>
        <v>0</v>
      </c>
      <c r="E12" s="8">
        <f>E13+E14+E15</f>
        <v>984346000</v>
      </c>
      <c r="F12" s="8">
        <f>F13+F14+F15</f>
        <v>998819200</v>
      </c>
      <c r="G12" s="34">
        <f t="shared" si="1"/>
        <v>0</v>
      </c>
      <c r="H12" s="8">
        <f>H13+H14+H15</f>
        <v>998819200</v>
      </c>
    </row>
    <row r="13" spans="1:8" ht="28.5" customHeight="1" outlineLevel="2" x14ac:dyDescent="0.2">
      <c r="A13" s="10" t="s">
        <v>9</v>
      </c>
      <c r="B13" s="9" t="s">
        <v>51</v>
      </c>
      <c r="C13" s="8">
        <v>953000000</v>
      </c>
      <c r="D13" s="34">
        <f t="shared" si="0"/>
        <v>0</v>
      </c>
      <c r="E13" s="8">
        <v>953000000</v>
      </c>
      <c r="F13" s="8">
        <v>967172700</v>
      </c>
      <c r="G13" s="34">
        <f t="shared" si="1"/>
        <v>0</v>
      </c>
      <c r="H13" s="8">
        <v>967172700</v>
      </c>
    </row>
    <row r="14" spans="1:8" ht="15.75" outlineLevel="3" x14ac:dyDescent="0.2">
      <c r="A14" s="10" t="s">
        <v>91</v>
      </c>
      <c r="B14" s="9" t="s">
        <v>52</v>
      </c>
      <c r="C14" s="8">
        <v>146000</v>
      </c>
      <c r="D14" s="34">
        <f t="shared" si="0"/>
        <v>0</v>
      </c>
      <c r="E14" s="8">
        <v>146000</v>
      </c>
      <c r="F14" s="8">
        <v>146500</v>
      </c>
      <c r="G14" s="34">
        <f t="shared" si="1"/>
        <v>0</v>
      </c>
      <c r="H14" s="8">
        <v>146500</v>
      </c>
    </row>
    <row r="15" spans="1:8" ht="31.5" outlineLevel="3" x14ac:dyDescent="0.2">
      <c r="A15" s="10" t="s">
        <v>53</v>
      </c>
      <c r="B15" s="9" t="s">
        <v>54</v>
      </c>
      <c r="C15" s="8">
        <v>31200000</v>
      </c>
      <c r="D15" s="34">
        <f t="shared" si="0"/>
        <v>0</v>
      </c>
      <c r="E15" s="8">
        <v>31200000</v>
      </c>
      <c r="F15" s="8">
        <v>31500000</v>
      </c>
      <c r="G15" s="34">
        <f t="shared" si="1"/>
        <v>0</v>
      </c>
      <c r="H15" s="8">
        <v>31500000</v>
      </c>
    </row>
    <row r="16" spans="1:8" ht="15.75" customHeight="1" outlineLevel="1" x14ac:dyDescent="0.2">
      <c r="A16" s="10" t="s">
        <v>10</v>
      </c>
      <c r="B16" s="16" t="s">
        <v>11</v>
      </c>
      <c r="C16" s="8">
        <f>C17+C21+C18</f>
        <v>321154000</v>
      </c>
      <c r="D16" s="34">
        <f t="shared" si="0"/>
        <v>0</v>
      </c>
      <c r="E16" s="8">
        <f>E17+E21+E18</f>
        <v>321154000</v>
      </c>
      <c r="F16" s="8">
        <f>F17+F21+F18</f>
        <v>322934000</v>
      </c>
      <c r="G16" s="34">
        <f t="shared" si="1"/>
        <v>0</v>
      </c>
      <c r="H16" s="8">
        <f>H17+H21+H18</f>
        <v>322934000</v>
      </c>
    </row>
    <row r="17" spans="1:8" ht="40.5" customHeight="1" outlineLevel="3" x14ac:dyDescent="0.2">
      <c r="A17" s="10" t="s">
        <v>55</v>
      </c>
      <c r="B17" s="9" t="s">
        <v>56</v>
      </c>
      <c r="C17" s="8">
        <v>111560000</v>
      </c>
      <c r="D17" s="34">
        <f t="shared" si="0"/>
        <v>0</v>
      </c>
      <c r="E17" s="8">
        <v>111560000</v>
      </c>
      <c r="F17" s="8">
        <v>112100000</v>
      </c>
      <c r="G17" s="34">
        <f t="shared" si="1"/>
        <v>0</v>
      </c>
      <c r="H17" s="8">
        <v>112100000</v>
      </c>
    </row>
    <row r="18" spans="1:8" ht="21.75" customHeight="1" outlineLevel="3" x14ac:dyDescent="0.2">
      <c r="A18" s="10" t="s">
        <v>12</v>
      </c>
      <c r="B18" s="9" t="s">
        <v>13</v>
      </c>
      <c r="C18" s="8">
        <f>C19+C20</f>
        <v>75000000</v>
      </c>
      <c r="D18" s="34">
        <f t="shared" si="0"/>
        <v>0</v>
      </c>
      <c r="E18" s="8">
        <f>E19+E20</f>
        <v>75000000</v>
      </c>
      <c r="F18" s="8">
        <f>F19+F20</f>
        <v>76000000</v>
      </c>
      <c r="G18" s="34">
        <f t="shared" si="1"/>
        <v>0</v>
      </c>
      <c r="H18" s="8">
        <f>H19+H20</f>
        <v>76000000</v>
      </c>
    </row>
    <row r="19" spans="1:8" ht="21.75" customHeight="1" outlineLevel="3" x14ac:dyDescent="0.2">
      <c r="A19" s="10" t="s">
        <v>57</v>
      </c>
      <c r="B19" s="9" t="s">
        <v>58</v>
      </c>
      <c r="C19" s="8">
        <v>35000000</v>
      </c>
      <c r="D19" s="34">
        <f t="shared" si="0"/>
        <v>0</v>
      </c>
      <c r="E19" s="8">
        <v>35000000</v>
      </c>
      <c r="F19" s="8">
        <v>36000000</v>
      </c>
      <c r="G19" s="34">
        <f t="shared" si="1"/>
        <v>0</v>
      </c>
      <c r="H19" s="8">
        <v>36000000</v>
      </c>
    </row>
    <row r="20" spans="1:8" ht="21.75" customHeight="1" outlineLevel="3" x14ac:dyDescent="0.2">
      <c r="A20" s="10" t="s">
        <v>59</v>
      </c>
      <c r="B20" s="9" t="s">
        <v>60</v>
      </c>
      <c r="C20" s="8">
        <v>40000000</v>
      </c>
      <c r="D20" s="34">
        <f t="shared" si="0"/>
        <v>0</v>
      </c>
      <c r="E20" s="8">
        <v>40000000</v>
      </c>
      <c r="F20" s="8">
        <v>40000000</v>
      </c>
      <c r="G20" s="34">
        <f t="shared" si="1"/>
        <v>0</v>
      </c>
      <c r="H20" s="8">
        <v>40000000</v>
      </c>
    </row>
    <row r="21" spans="1:8" ht="15.75" customHeight="1" outlineLevel="2" x14ac:dyDescent="0.2">
      <c r="A21" s="10" t="s">
        <v>14</v>
      </c>
      <c r="B21" s="9" t="s">
        <v>15</v>
      </c>
      <c r="C21" s="8">
        <f>C22+C23</f>
        <v>134594000</v>
      </c>
      <c r="D21" s="34">
        <f t="shared" si="0"/>
        <v>0</v>
      </c>
      <c r="E21" s="8">
        <f>E22+E23</f>
        <v>134594000</v>
      </c>
      <c r="F21" s="8">
        <f>F22+F23</f>
        <v>134834000</v>
      </c>
      <c r="G21" s="34">
        <f t="shared" si="1"/>
        <v>0</v>
      </c>
      <c r="H21" s="8">
        <f>H22+H23</f>
        <v>134834000</v>
      </c>
    </row>
    <row r="22" spans="1:8" ht="31.5" outlineLevel="4" x14ac:dyDescent="0.2">
      <c r="A22" s="10" t="s">
        <v>16</v>
      </c>
      <c r="B22" s="9" t="s">
        <v>17</v>
      </c>
      <c r="C22" s="8">
        <v>110444000</v>
      </c>
      <c r="D22" s="34">
        <f t="shared" si="0"/>
        <v>0</v>
      </c>
      <c r="E22" s="8">
        <v>110444000</v>
      </c>
      <c r="F22" s="8">
        <v>110684000</v>
      </c>
      <c r="G22" s="34">
        <f t="shared" si="1"/>
        <v>0</v>
      </c>
      <c r="H22" s="8">
        <v>110684000</v>
      </c>
    </row>
    <row r="23" spans="1:8" ht="31.5" outlineLevel="4" x14ac:dyDescent="0.2">
      <c r="A23" s="10" t="s">
        <v>18</v>
      </c>
      <c r="B23" s="9" t="s">
        <v>19</v>
      </c>
      <c r="C23" s="8">
        <v>24150000</v>
      </c>
      <c r="D23" s="34">
        <f t="shared" si="0"/>
        <v>0</v>
      </c>
      <c r="E23" s="8">
        <v>24150000</v>
      </c>
      <c r="F23" s="8">
        <v>24150000</v>
      </c>
      <c r="G23" s="34">
        <f t="shared" si="1"/>
        <v>0</v>
      </c>
      <c r="H23" s="8">
        <v>24150000</v>
      </c>
    </row>
    <row r="24" spans="1:8" ht="15.75" customHeight="1" outlineLevel="1" x14ac:dyDescent="0.2">
      <c r="A24" s="10" t="s">
        <v>20</v>
      </c>
      <c r="B24" s="11" t="s">
        <v>21</v>
      </c>
      <c r="C24" s="8">
        <f>C25+C26</f>
        <v>65460000</v>
      </c>
      <c r="D24" s="34">
        <f t="shared" si="0"/>
        <v>0</v>
      </c>
      <c r="E24" s="8">
        <f>E25+E26</f>
        <v>65460000</v>
      </c>
      <c r="F24" s="8">
        <f>F25+F26</f>
        <v>66114400</v>
      </c>
      <c r="G24" s="34">
        <f t="shared" si="1"/>
        <v>0</v>
      </c>
      <c r="H24" s="8">
        <f>H25+H26</f>
        <v>66114400</v>
      </c>
    </row>
    <row r="25" spans="1:8" ht="47.25" outlineLevel="3" x14ac:dyDescent="0.2">
      <c r="A25" s="10" t="s">
        <v>61</v>
      </c>
      <c r="B25" s="9" t="s">
        <v>62</v>
      </c>
      <c r="C25" s="8">
        <v>65445000</v>
      </c>
      <c r="D25" s="34">
        <f t="shared" si="0"/>
        <v>0</v>
      </c>
      <c r="E25" s="8">
        <v>65445000</v>
      </c>
      <c r="F25" s="8">
        <v>66099400</v>
      </c>
      <c r="G25" s="34">
        <f t="shared" si="1"/>
        <v>0</v>
      </c>
      <c r="H25" s="8">
        <v>66099400</v>
      </c>
    </row>
    <row r="26" spans="1:8" ht="31.5" outlineLevel="3" x14ac:dyDescent="0.2">
      <c r="A26" s="10" t="s">
        <v>125</v>
      </c>
      <c r="B26" s="9" t="s">
        <v>126</v>
      </c>
      <c r="C26" s="8">
        <v>15000</v>
      </c>
      <c r="D26" s="34">
        <f t="shared" si="0"/>
        <v>0</v>
      </c>
      <c r="E26" s="8">
        <v>15000</v>
      </c>
      <c r="F26" s="8">
        <v>15000</v>
      </c>
      <c r="G26" s="34">
        <f t="shared" si="1"/>
        <v>0</v>
      </c>
      <c r="H26" s="8">
        <v>15000</v>
      </c>
    </row>
    <row r="27" spans="1:8" s="18" customFormat="1" ht="15.75" outlineLevel="7" x14ac:dyDescent="0.2">
      <c r="A27" s="14"/>
      <c r="B27" s="6" t="s">
        <v>22</v>
      </c>
      <c r="C27" s="12">
        <f>C28+C38+C41+C45</f>
        <v>573021921</v>
      </c>
      <c r="D27" s="12">
        <f t="shared" si="0"/>
        <v>0</v>
      </c>
      <c r="E27" s="12">
        <f>E28+E38+E41+E45</f>
        <v>573021921</v>
      </c>
      <c r="F27" s="12">
        <f>F28+F38+F41+F45</f>
        <v>559236158</v>
      </c>
      <c r="G27" s="12">
        <f t="shared" si="1"/>
        <v>0</v>
      </c>
      <c r="H27" s="12">
        <f>H28+H38+H41+H45</f>
        <v>559236158</v>
      </c>
    </row>
    <row r="28" spans="1:8" ht="31.5" outlineLevel="1" x14ac:dyDescent="0.2">
      <c r="A28" s="10" t="s">
        <v>23</v>
      </c>
      <c r="B28" s="16" t="s">
        <v>24</v>
      </c>
      <c r="C28" s="8">
        <f>SUM(C29:C37)</f>
        <v>492724021</v>
      </c>
      <c r="D28" s="34">
        <f t="shared" si="0"/>
        <v>0</v>
      </c>
      <c r="E28" s="8">
        <f>SUM(E29:E37)</f>
        <v>492724021</v>
      </c>
      <c r="F28" s="8">
        <f>SUM(F29:F37)</f>
        <v>492090258</v>
      </c>
      <c r="G28" s="34">
        <f t="shared" si="1"/>
        <v>0</v>
      </c>
      <c r="H28" s="8">
        <f>SUM(H29:H37)</f>
        <v>492090258</v>
      </c>
    </row>
    <row r="29" spans="1:8" ht="47.25" outlineLevel="3" x14ac:dyDescent="0.2">
      <c r="A29" s="10" t="s">
        <v>63</v>
      </c>
      <c r="B29" s="9" t="s">
        <v>64</v>
      </c>
      <c r="C29" s="8">
        <v>1237100</v>
      </c>
      <c r="D29" s="34">
        <f t="shared" si="0"/>
        <v>0</v>
      </c>
      <c r="E29" s="8">
        <v>1237100</v>
      </c>
      <c r="F29" s="8">
        <v>1266600</v>
      </c>
      <c r="G29" s="34">
        <f t="shared" si="1"/>
        <v>0</v>
      </c>
      <c r="H29" s="8">
        <v>1266600</v>
      </c>
    </row>
    <row r="30" spans="1:8" ht="64.5" customHeight="1" outlineLevel="4" x14ac:dyDescent="0.2">
      <c r="A30" s="10" t="s">
        <v>25</v>
      </c>
      <c r="B30" s="17" t="s">
        <v>26</v>
      </c>
      <c r="C30" s="8">
        <v>397497100</v>
      </c>
      <c r="D30" s="34">
        <f t="shared" si="0"/>
        <v>0</v>
      </c>
      <c r="E30" s="8">
        <v>397497100</v>
      </c>
      <c r="F30" s="8">
        <v>397497100</v>
      </c>
      <c r="G30" s="34">
        <f t="shared" si="1"/>
        <v>0</v>
      </c>
      <c r="H30" s="8">
        <v>397497100</v>
      </c>
    </row>
    <row r="31" spans="1:8" ht="63" customHeight="1" outlineLevel="4" x14ac:dyDescent="0.2">
      <c r="A31" s="10" t="s">
        <v>27</v>
      </c>
      <c r="B31" s="9" t="s">
        <v>28</v>
      </c>
      <c r="C31" s="8">
        <v>2977822</v>
      </c>
      <c r="D31" s="34">
        <f t="shared" si="0"/>
        <v>0</v>
      </c>
      <c r="E31" s="8">
        <v>2977822</v>
      </c>
      <c r="F31" s="8">
        <v>2977822</v>
      </c>
      <c r="G31" s="34">
        <f t="shared" si="1"/>
        <v>0</v>
      </c>
      <c r="H31" s="8">
        <v>2977822</v>
      </c>
    </row>
    <row r="32" spans="1:8" ht="65.25" customHeight="1" outlineLevel="4" x14ac:dyDescent="0.2">
      <c r="A32" s="10" t="s">
        <v>29</v>
      </c>
      <c r="B32" s="9" t="s">
        <v>30</v>
      </c>
      <c r="C32" s="8">
        <v>107616</v>
      </c>
      <c r="D32" s="34">
        <f t="shared" si="0"/>
        <v>0</v>
      </c>
      <c r="E32" s="8">
        <v>107616</v>
      </c>
      <c r="F32" s="8">
        <v>107616</v>
      </c>
      <c r="G32" s="34">
        <f t="shared" si="1"/>
        <v>0</v>
      </c>
      <c r="H32" s="8">
        <v>107616</v>
      </c>
    </row>
    <row r="33" spans="1:8" ht="31.5" outlineLevel="4" x14ac:dyDescent="0.2">
      <c r="A33" s="10" t="s">
        <v>31</v>
      </c>
      <c r="B33" s="9" t="s">
        <v>32</v>
      </c>
      <c r="C33" s="8">
        <v>80723500</v>
      </c>
      <c r="D33" s="34">
        <f t="shared" si="0"/>
        <v>0</v>
      </c>
      <c r="E33" s="8">
        <v>80723500</v>
      </c>
      <c r="F33" s="8">
        <v>80060400</v>
      </c>
      <c r="G33" s="34">
        <f t="shared" si="1"/>
        <v>0</v>
      </c>
      <c r="H33" s="8">
        <v>80060400</v>
      </c>
    </row>
    <row r="34" spans="1:8" ht="94.5" outlineLevel="4" x14ac:dyDescent="0.2">
      <c r="A34" s="10" t="s">
        <v>127</v>
      </c>
      <c r="B34" s="9" t="s">
        <v>128</v>
      </c>
      <c r="C34" s="8">
        <v>63</v>
      </c>
      <c r="D34" s="34">
        <f t="shared" si="0"/>
        <v>0</v>
      </c>
      <c r="E34" s="8">
        <v>63</v>
      </c>
      <c r="F34" s="8">
        <v>0</v>
      </c>
      <c r="G34" s="34">
        <f t="shared" si="1"/>
        <v>0</v>
      </c>
      <c r="H34" s="8">
        <v>0</v>
      </c>
    </row>
    <row r="35" spans="1:8" ht="93" customHeight="1" outlineLevel="4" x14ac:dyDescent="0.2">
      <c r="A35" s="10" t="s">
        <v>129</v>
      </c>
      <c r="B35" s="9" t="s">
        <v>130</v>
      </c>
      <c r="C35" s="8">
        <v>120</v>
      </c>
      <c r="D35" s="34">
        <f t="shared" si="0"/>
        <v>0</v>
      </c>
      <c r="E35" s="8">
        <v>120</v>
      </c>
      <c r="F35" s="8">
        <v>20</v>
      </c>
      <c r="G35" s="34">
        <f t="shared" si="1"/>
        <v>0</v>
      </c>
      <c r="H35" s="8">
        <v>20</v>
      </c>
    </row>
    <row r="36" spans="1:8" ht="65.25" customHeight="1" outlineLevel="4" x14ac:dyDescent="0.2">
      <c r="A36" s="10" t="s">
        <v>65</v>
      </c>
      <c r="B36" s="9" t="s">
        <v>66</v>
      </c>
      <c r="C36" s="8">
        <v>6000000</v>
      </c>
      <c r="D36" s="34">
        <f t="shared" si="0"/>
        <v>0</v>
      </c>
      <c r="E36" s="8">
        <v>6000000</v>
      </c>
      <c r="F36" s="8">
        <v>6000000</v>
      </c>
      <c r="G36" s="34">
        <f t="shared" si="1"/>
        <v>0</v>
      </c>
      <c r="H36" s="8">
        <v>6000000</v>
      </c>
    </row>
    <row r="37" spans="1:8" ht="90.75" customHeight="1" outlineLevel="4" x14ac:dyDescent="0.2">
      <c r="A37" s="10" t="s">
        <v>108</v>
      </c>
      <c r="B37" s="9" t="s">
        <v>111</v>
      </c>
      <c r="C37" s="8">
        <v>4180700</v>
      </c>
      <c r="D37" s="34">
        <f t="shared" si="0"/>
        <v>0</v>
      </c>
      <c r="E37" s="8">
        <v>4180700</v>
      </c>
      <c r="F37" s="8">
        <v>4180700</v>
      </c>
      <c r="G37" s="34">
        <f t="shared" si="1"/>
        <v>0</v>
      </c>
      <c r="H37" s="8">
        <v>4180700</v>
      </c>
    </row>
    <row r="38" spans="1:8" ht="32.25" customHeight="1" outlineLevel="1" x14ac:dyDescent="0.2">
      <c r="A38" s="10" t="s">
        <v>67</v>
      </c>
      <c r="B38" s="16" t="s">
        <v>101</v>
      </c>
      <c r="C38" s="8">
        <f>C39+C40</f>
        <v>7753300</v>
      </c>
      <c r="D38" s="34">
        <f t="shared" si="0"/>
        <v>0</v>
      </c>
      <c r="E38" s="8">
        <f>E39+E40</f>
        <v>7753300</v>
      </c>
      <c r="F38" s="8">
        <f>F39+F40</f>
        <v>7753300</v>
      </c>
      <c r="G38" s="34">
        <f t="shared" si="1"/>
        <v>0</v>
      </c>
      <c r="H38" s="8">
        <f>H39+H40</f>
        <v>7753300</v>
      </c>
    </row>
    <row r="39" spans="1:8" ht="31.5" outlineLevel="4" x14ac:dyDescent="0.2">
      <c r="A39" s="10" t="s">
        <v>68</v>
      </c>
      <c r="B39" s="9" t="s">
        <v>131</v>
      </c>
      <c r="C39" s="8">
        <v>5479100</v>
      </c>
      <c r="D39" s="34">
        <f t="shared" si="0"/>
        <v>0</v>
      </c>
      <c r="E39" s="8">
        <v>5479100</v>
      </c>
      <c r="F39" s="8">
        <v>5479100</v>
      </c>
      <c r="G39" s="34">
        <f t="shared" si="1"/>
        <v>0</v>
      </c>
      <c r="H39" s="8">
        <v>5479100</v>
      </c>
    </row>
    <row r="40" spans="1:8" ht="15.75" outlineLevel="4" x14ac:dyDescent="0.2">
      <c r="A40" s="10" t="s">
        <v>69</v>
      </c>
      <c r="B40" s="9" t="s">
        <v>132</v>
      </c>
      <c r="C40" s="8">
        <v>2274200</v>
      </c>
      <c r="D40" s="34">
        <f t="shared" si="0"/>
        <v>0</v>
      </c>
      <c r="E40" s="8">
        <v>2274200</v>
      </c>
      <c r="F40" s="8">
        <v>2274200</v>
      </c>
      <c r="G40" s="34">
        <f t="shared" si="1"/>
        <v>0</v>
      </c>
      <c r="H40" s="8">
        <v>2274200</v>
      </c>
    </row>
    <row r="41" spans="1:8" ht="15.75" outlineLevel="1" x14ac:dyDescent="0.2">
      <c r="A41" s="10" t="s">
        <v>33</v>
      </c>
      <c r="B41" s="16" t="s">
        <v>34</v>
      </c>
      <c r="C41" s="8">
        <f>SUM(C42:C44)</f>
        <v>54172700</v>
      </c>
      <c r="D41" s="34">
        <f t="shared" si="0"/>
        <v>0</v>
      </c>
      <c r="E41" s="8">
        <f>SUM(E42:E44)</f>
        <v>54172700</v>
      </c>
      <c r="F41" s="8">
        <f>SUM(F42:F44)</f>
        <v>41018700</v>
      </c>
      <c r="G41" s="34">
        <f t="shared" si="1"/>
        <v>0</v>
      </c>
      <c r="H41" s="8">
        <f>SUM(H42:H44)</f>
        <v>41018700</v>
      </c>
    </row>
    <row r="42" spans="1:8" ht="31.5" outlineLevel="3" x14ac:dyDescent="0.2">
      <c r="A42" s="10" t="s">
        <v>70</v>
      </c>
      <c r="B42" s="9" t="s">
        <v>71</v>
      </c>
      <c r="C42" s="8">
        <v>46113900</v>
      </c>
      <c r="D42" s="34">
        <f t="shared" si="0"/>
        <v>0</v>
      </c>
      <c r="E42" s="8">
        <v>46113900</v>
      </c>
      <c r="F42" s="8">
        <v>33138600</v>
      </c>
      <c r="G42" s="34">
        <f t="shared" si="1"/>
        <v>0</v>
      </c>
      <c r="H42" s="8">
        <v>33138600</v>
      </c>
    </row>
    <row r="43" spans="1:8" ht="78.75" outlineLevel="4" x14ac:dyDescent="0.2">
      <c r="A43" s="10" t="s">
        <v>93</v>
      </c>
      <c r="B43" s="17" t="s">
        <v>94</v>
      </c>
      <c r="C43" s="8">
        <v>558800</v>
      </c>
      <c r="D43" s="34">
        <f t="shared" si="0"/>
        <v>0</v>
      </c>
      <c r="E43" s="8">
        <v>558800</v>
      </c>
      <c r="F43" s="8">
        <v>380100</v>
      </c>
      <c r="G43" s="34">
        <f t="shared" si="1"/>
        <v>0</v>
      </c>
      <c r="H43" s="8">
        <v>380100</v>
      </c>
    </row>
    <row r="44" spans="1:8" ht="47.25" outlineLevel="4" x14ac:dyDescent="0.2">
      <c r="A44" s="10" t="s">
        <v>72</v>
      </c>
      <c r="B44" s="9" t="s">
        <v>73</v>
      </c>
      <c r="C44" s="8">
        <v>7500000</v>
      </c>
      <c r="D44" s="34">
        <f t="shared" si="0"/>
        <v>0</v>
      </c>
      <c r="E44" s="8">
        <v>7500000</v>
      </c>
      <c r="F44" s="8">
        <v>7500000</v>
      </c>
      <c r="G44" s="34">
        <f t="shared" si="1"/>
        <v>0</v>
      </c>
      <c r="H44" s="8">
        <v>7500000</v>
      </c>
    </row>
    <row r="45" spans="1:8" ht="15.75" customHeight="1" outlineLevel="1" x14ac:dyDescent="0.2">
      <c r="A45" s="10" t="s">
        <v>35</v>
      </c>
      <c r="B45" s="16" t="s">
        <v>36</v>
      </c>
      <c r="C45" s="8">
        <f>SUM(C46:C71)</f>
        <v>18371900</v>
      </c>
      <c r="D45" s="34">
        <f t="shared" si="0"/>
        <v>0</v>
      </c>
      <c r="E45" s="8">
        <f>SUM(E46:E71)</f>
        <v>18371900</v>
      </c>
      <c r="F45" s="8">
        <f>SUM(F46:F71)</f>
        <v>18373900</v>
      </c>
      <c r="G45" s="34">
        <f t="shared" si="1"/>
        <v>0</v>
      </c>
      <c r="H45" s="8">
        <f>SUM(H46:H71)</f>
        <v>18373900</v>
      </c>
    </row>
    <row r="46" spans="1:8" ht="74.25" customHeight="1" outlineLevel="2" x14ac:dyDescent="0.2">
      <c r="A46" s="10" t="s">
        <v>74</v>
      </c>
      <c r="B46" s="9" t="s">
        <v>95</v>
      </c>
      <c r="C46" s="8">
        <v>88350</v>
      </c>
      <c r="D46" s="34">
        <f t="shared" si="0"/>
        <v>0</v>
      </c>
      <c r="E46" s="8">
        <v>88350</v>
      </c>
      <c r="F46" s="8">
        <v>88350</v>
      </c>
      <c r="G46" s="34">
        <f t="shared" si="1"/>
        <v>0</v>
      </c>
      <c r="H46" s="8">
        <v>88350</v>
      </c>
    </row>
    <row r="47" spans="1:8" ht="99" customHeight="1" outlineLevel="2" x14ac:dyDescent="0.2">
      <c r="A47" s="10" t="s">
        <v>75</v>
      </c>
      <c r="B47" s="9" t="s">
        <v>96</v>
      </c>
      <c r="C47" s="8">
        <v>349000</v>
      </c>
      <c r="D47" s="34">
        <f t="shared" si="0"/>
        <v>0</v>
      </c>
      <c r="E47" s="8">
        <v>349000</v>
      </c>
      <c r="F47" s="8">
        <v>349000</v>
      </c>
      <c r="G47" s="34">
        <f t="shared" si="1"/>
        <v>0</v>
      </c>
      <c r="H47" s="8">
        <v>349000</v>
      </c>
    </row>
    <row r="48" spans="1:8" ht="86.25" customHeight="1" outlineLevel="2" x14ac:dyDescent="0.2">
      <c r="A48" s="10" t="s">
        <v>109</v>
      </c>
      <c r="B48" s="9" t="s">
        <v>112</v>
      </c>
      <c r="C48" s="8">
        <v>20800</v>
      </c>
      <c r="D48" s="34">
        <f t="shared" si="0"/>
        <v>0</v>
      </c>
      <c r="E48" s="8">
        <v>20800</v>
      </c>
      <c r="F48" s="8">
        <v>20800</v>
      </c>
      <c r="G48" s="34">
        <f t="shared" si="1"/>
        <v>0</v>
      </c>
      <c r="H48" s="8">
        <v>20800</v>
      </c>
    </row>
    <row r="49" spans="1:8" ht="78.75" outlineLevel="2" x14ac:dyDescent="0.2">
      <c r="A49" s="10" t="s">
        <v>76</v>
      </c>
      <c r="B49" s="9" t="s">
        <v>97</v>
      </c>
      <c r="C49" s="8">
        <v>34300</v>
      </c>
      <c r="D49" s="34">
        <f t="shared" si="0"/>
        <v>0</v>
      </c>
      <c r="E49" s="8">
        <v>34300</v>
      </c>
      <c r="F49" s="8">
        <v>34300</v>
      </c>
      <c r="G49" s="34">
        <f t="shared" si="1"/>
        <v>0</v>
      </c>
      <c r="H49" s="8">
        <v>34300</v>
      </c>
    </row>
    <row r="50" spans="1:8" ht="96" customHeight="1" outlineLevel="2" x14ac:dyDescent="0.2">
      <c r="A50" s="10" t="s">
        <v>102</v>
      </c>
      <c r="B50" s="9" t="s">
        <v>133</v>
      </c>
      <c r="C50" s="8">
        <v>301000</v>
      </c>
      <c r="D50" s="34">
        <f t="shared" si="0"/>
        <v>0</v>
      </c>
      <c r="E50" s="8">
        <v>301000</v>
      </c>
      <c r="F50" s="8">
        <v>301000</v>
      </c>
      <c r="G50" s="34">
        <f t="shared" si="1"/>
        <v>0</v>
      </c>
      <c r="H50" s="8">
        <v>301000</v>
      </c>
    </row>
    <row r="51" spans="1:8" ht="94.5" outlineLevel="2" x14ac:dyDescent="0.2">
      <c r="A51" s="10" t="s">
        <v>105</v>
      </c>
      <c r="B51" s="9" t="s">
        <v>134</v>
      </c>
      <c r="C51" s="8">
        <v>32650</v>
      </c>
      <c r="D51" s="34">
        <f t="shared" si="0"/>
        <v>0</v>
      </c>
      <c r="E51" s="8">
        <v>32650</v>
      </c>
      <c r="F51" s="8">
        <v>32650</v>
      </c>
      <c r="G51" s="34">
        <f t="shared" si="1"/>
        <v>0</v>
      </c>
      <c r="H51" s="8">
        <v>32650</v>
      </c>
    </row>
    <row r="52" spans="1:8" ht="94.5" customHeight="1" outlineLevel="2" x14ac:dyDescent="0.2">
      <c r="A52" s="10" t="s">
        <v>77</v>
      </c>
      <c r="B52" s="9" t="s">
        <v>78</v>
      </c>
      <c r="C52" s="8">
        <v>907700</v>
      </c>
      <c r="D52" s="34">
        <f t="shared" si="0"/>
        <v>0</v>
      </c>
      <c r="E52" s="8">
        <v>907700</v>
      </c>
      <c r="F52" s="8">
        <v>908200</v>
      </c>
      <c r="G52" s="34">
        <f t="shared" si="1"/>
        <v>0</v>
      </c>
      <c r="H52" s="8">
        <v>908200</v>
      </c>
    </row>
    <row r="53" spans="1:8" ht="83.25" customHeight="1" outlineLevel="2" x14ac:dyDescent="0.2">
      <c r="A53" s="10" t="s">
        <v>135</v>
      </c>
      <c r="B53" s="9" t="s">
        <v>136</v>
      </c>
      <c r="C53" s="8">
        <v>10000</v>
      </c>
      <c r="D53" s="34">
        <f t="shared" si="0"/>
        <v>0</v>
      </c>
      <c r="E53" s="8">
        <v>10000</v>
      </c>
      <c r="F53" s="8">
        <v>10000</v>
      </c>
      <c r="G53" s="34">
        <f t="shared" si="1"/>
        <v>0</v>
      </c>
      <c r="H53" s="8">
        <v>10000</v>
      </c>
    </row>
    <row r="54" spans="1:8" ht="83.25" customHeight="1" outlineLevel="2" x14ac:dyDescent="0.2">
      <c r="A54" s="10" t="s">
        <v>115</v>
      </c>
      <c r="B54" s="9" t="s">
        <v>116</v>
      </c>
      <c r="C54" s="8">
        <v>1000</v>
      </c>
      <c r="D54" s="34">
        <f t="shared" si="0"/>
        <v>0</v>
      </c>
      <c r="E54" s="8">
        <v>1000</v>
      </c>
      <c r="F54" s="8">
        <v>1000</v>
      </c>
      <c r="G54" s="34">
        <f t="shared" si="1"/>
        <v>0</v>
      </c>
      <c r="H54" s="8">
        <v>1000</v>
      </c>
    </row>
    <row r="55" spans="1:8" ht="83.25" customHeight="1" outlineLevel="2" x14ac:dyDescent="0.2">
      <c r="A55" s="10" t="s">
        <v>114</v>
      </c>
      <c r="B55" s="9" t="s">
        <v>117</v>
      </c>
      <c r="C55" s="8">
        <v>13400</v>
      </c>
      <c r="D55" s="34">
        <f t="shared" si="0"/>
        <v>0</v>
      </c>
      <c r="E55" s="8">
        <v>13400</v>
      </c>
      <c r="F55" s="8">
        <v>13400</v>
      </c>
      <c r="G55" s="34">
        <f t="shared" si="1"/>
        <v>0</v>
      </c>
      <c r="H55" s="8">
        <v>13400</v>
      </c>
    </row>
    <row r="56" spans="1:8" ht="73.5" customHeight="1" outlineLevel="2" x14ac:dyDescent="0.2">
      <c r="A56" s="10" t="s">
        <v>104</v>
      </c>
      <c r="B56" s="9" t="s">
        <v>106</v>
      </c>
      <c r="C56" s="8">
        <v>8750</v>
      </c>
      <c r="D56" s="34">
        <f t="shared" si="0"/>
        <v>0</v>
      </c>
      <c r="E56" s="8">
        <v>8750</v>
      </c>
      <c r="F56" s="8">
        <v>8750</v>
      </c>
      <c r="G56" s="34">
        <f t="shared" si="1"/>
        <v>0</v>
      </c>
      <c r="H56" s="8">
        <v>8750</v>
      </c>
    </row>
    <row r="57" spans="1:8" ht="99.75" customHeight="1" outlineLevel="2" x14ac:dyDescent="0.2">
      <c r="A57" s="10" t="s">
        <v>103</v>
      </c>
      <c r="B57" s="9" t="s">
        <v>107</v>
      </c>
      <c r="C57" s="8">
        <v>108300</v>
      </c>
      <c r="D57" s="34">
        <f t="shared" si="0"/>
        <v>0</v>
      </c>
      <c r="E57" s="8">
        <v>108300</v>
      </c>
      <c r="F57" s="8">
        <v>108300</v>
      </c>
      <c r="G57" s="34">
        <f t="shared" si="1"/>
        <v>0</v>
      </c>
      <c r="H57" s="8">
        <v>108300</v>
      </c>
    </row>
    <row r="58" spans="1:8" ht="94.5" outlineLevel="2" x14ac:dyDescent="0.2">
      <c r="A58" s="10" t="s">
        <v>79</v>
      </c>
      <c r="B58" s="9" t="s">
        <v>80</v>
      </c>
      <c r="C58" s="8">
        <v>397050</v>
      </c>
      <c r="D58" s="34">
        <f t="shared" si="0"/>
        <v>0</v>
      </c>
      <c r="E58" s="8">
        <v>397050</v>
      </c>
      <c r="F58" s="8">
        <v>397050</v>
      </c>
      <c r="G58" s="34">
        <f t="shared" si="1"/>
        <v>0</v>
      </c>
      <c r="H58" s="8">
        <v>397050</v>
      </c>
    </row>
    <row r="59" spans="1:8" ht="126" outlineLevel="3" x14ac:dyDescent="0.2">
      <c r="A59" s="10" t="s">
        <v>81</v>
      </c>
      <c r="B59" s="9" t="s">
        <v>137</v>
      </c>
      <c r="C59" s="8">
        <v>72900</v>
      </c>
      <c r="D59" s="34">
        <f t="shared" si="0"/>
        <v>0</v>
      </c>
      <c r="E59" s="8">
        <v>72900</v>
      </c>
      <c r="F59" s="8">
        <v>72900</v>
      </c>
      <c r="G59" s="34">
        <f t="shared" si="1"/>
        <v>0</v>
      </c>
      <c r="H59" s="8">
        <v>72900</v>
      </c>
    </row>
    <row r="60" spans="1:8" ht="126" outlineLevel="3" x14ac:dyDescent="0.2">
      <c r="A60" s="10" t="s">
        <v>82</v>
      </c>
      <c r="B60" s="9" t="s">
        <v>138</v>
      </c>
      <c r="C60" s="8">
        <v>80000</v>
      </c>
      <c r="D60" s="34">
        <f t="shared" si="0"/>
        <v>0</v>
      </c>
      <c r="E60" s="8">
        <v>80000</v>
      </c>
      <c r="F60" s="8">
        <v>80000</v>
      </c>
      <c r="G60" s="34">
        <f t="shared" si="1"/>
        <v>0</v>
      </c>
      <c r="H60" s="8">
        <v>80000</v>
      </c>
    </row>
    <row r="61" spans="1:8" ht="84" customHeight="1" outlineLevel="3" x14ac:dyDescent="0.2">
      <c r="A61" s="10" t="s">
        <v>83</v>
      </c>
      <c r="B61" s="9" t="s">
        <v>84</v>
      </c>
      <c r="C61" s="8">
        <v>27400</v>
      </c>
      <c r="D61" s="34">
        <f t="shared" si="0"/>
        <v>0</v>
      </c>
      <c r="E61" s="8">
        <v>27400</v>
      </c>
      <c r="F61" s="8">
        <v>27400</v>
      </c>
      <c r="G61" s="34">
        <f t="shared" si="1"/>
        <v>0</v>
      </c>
      <c r="H61" s="8">
        <v>27400</v>
      </c>
    </row>
    <row r="62" spans="1:8" ht="110.25" outlineLevel="3" x14ac:dyDescent="0.2">
      <c r="A62" s="10" t="s">
        <v>85</v>
      </c>
      <c r="B62" s="9" t="s">
        <v>119</v>
      </c>
      <c r="C62" s="8">
        <v>11700</v>
      </c>
      <c r="D62" s="34">
        <f t="shared" si="0"/>
        <v>0</v>
      </c>
      <c r="E62" s="8">
        <v>11700</v>
      </c>
      <c r="F62" s="8">
        <v>11700</v>
      </c>
      <c r="G62" s="34">
        <f t="shared" si="1"/>
        <v>0</v>
      </c>
      <c r="H62" s="8">
        <v>11700</v>
      </c>
    </row>
    <row r="63" spans="1:8" ht="94.5" outlineLevel="3" x14ac:dyDescent="0.2">
      <c r="A63" s="10" t="s">
        <v>139</v>
      </c>
      <c r="B63" s="9" t="s">
        <v>140</v>
      </c>
      <c r="C63" s="8">
        <v>1500</v>
      </c>
      <c r="D63" s="34">
        <f t="shared" si="0"/>
        <v>0</v>
      </c>
      <c r="E63" s="8">
        <v>1500</v>
      </c>
      <c r="F63" s="8">
        <v>3000</v>
      </c>
      <c r="G63" s="34">
        <f t="shared" si="1"/>
        <v>0</v>
      </c>
      <c r="H63" s="8">
        <v>3000</v>
      </c>
    </row>
    <row r="64" spans="1:8" ht="78.75" outlineLevel="3" x14ac:dyDescent="0.2">
      <c r="A64" s="10" t="s">
        <v>86</v>
      </c>
      <c r="B64" s="9" t="s">
        <v>87</v>
      </c>
      <c r="C64" s="8">
        <v>776700</v>
      </c>
      <c r="D64" s="34">
        <f t="shared" si="0"/>
        <v>0</v>
      </c>
      <c r="E64" s="8">
        <v>776700</v>
      </c>
      <c r="F64" s="8">
        <v>776700</v>
      </c>
      <c r="G64" s="34">
        <f t="shared" si="1"/>
        <v>0</v>
      </c>
      <c r="H64" s="8">
        <v>776700</v>
      </c>
    </row>
    <row r="65" spans="1:8" ht="78.75" outlineLevel="3" x14ac:dyDescent="0.2">
      <c r="A65" s="10" t="s">
        <v>88</v>
      </c>
      <c r="B65" s="9" t="s">
        <v>89</v>
      </c>
      <c r="C65" s="8">
        <v>4706800</v>
      </c>
      <c r="D65" s="34">
        <f t="shared" si="0"/>
        <v>0</v>
      </c>
      <c r="E65" s="8">
        <v>4706800</v>
      </c>
      <c r="F65" s="8">
        <v>4706800</v>
      </c>
      <c r="G65" s="34">
        <f t="shared" si="1"/>
        <v>0</v>
      </c>
      <c r="H65" s="8">
        <v>4706800</v>
      </c>
    </row>
    <row r="66" spans="1:8" ht="126" outlineLevel="3" x14ac:dyDescent="0.2">
      <c r="A66" s="10" t="s">
        <v>110</v>
      </c>
      <c r="B66" s="9" t="s">
        <v>113</v>
      </c>
      <c r="C66" s="8">
        <v>195750</v>
      </c>
      <c r="D66" s="34">
        <f t="shared" si="0"/>
        <v>0</v>
      </c>
      <c r="E66" s="8">
        <v>195750</v>
      </c>
      <c r="F66" s="8">
        <v>195750</v>
      </c>
      <c r="G66" s="34">
        <f t="shared" si="1"/>
        <v>0</v>
      </c>
      <c r="H66" s="8">
        <v>195750</v>
      </c>
    </row>
    <row r="67" spans="1:8" ht="63" outlineLevel="1" x14ac:dyDescent="0.2">
      <c r="A67" s="10" t="s">
        <v>38</v>
      </c>
      <c r="B67" s="15" t="s">
        <v>39</v>
      </c>
      <c r="C67" s="8">
        <v>357750</v>
      </c>
      <c r="D67" s="34">
        <f t="shared" si="0"/>
        <v>0</v>
      </c>
      <c r="E67" s="8">
        <v>357750</v>
      </c>
      <c r="F67" s="8">
        <v>357750</v>
      </c>
      <c r="G67" s="34">
        <f t="shared" si="1"/>
        <v>0</v>
      </c>
      <c r="H67" s="8">
        <v>357750</v>
      </c>
    </row>
    <row r="68" spans="1:8" ht="69.75" customHeight="1" outlineLevel="1" x14ac:dyDescent="0.2">
      <c r="A68" s="10" t="s">
        <v>40</v>
      </c>
      <c r="B68" s="15" t="s">
        <v>41</v>
      </c>
      <c r="C68" s="8">
        <v>1799800</v>
      </c>
      <c r="D68" s="34">
        <f t="shared" si="0"/>
        <v>0</v>
      </c>
      <c r="E68" s="8">
        <v>1799800</v>
      </c>
      <c r="F68" s="8">
        <v>1799800</v>
      </c>
      <c r="G68" s="34">
        <f t="shared" si="1"/>
        <v>0</v>
      </c>
      <c r="H68" s="8">
        <v>1799800</v>
      </c>
    </row>
    <row r="69" spans="1:8" ht="65.25" customHeight="1" outlineLevel="1" x14ac:dyDescent="0.2">
      <c r="A69" s="10" t="s">
        <v>42</v>
      </c>
      <c r="B69" s="15" t="s">
        <v>120</v>
      </c>
      <c r="C69" s="8">
        <v>5028600</v>
      </c>
      <c r="D69" s="34">
        <f t="shared" si="0"/>
        <v>0</v>
      </c>
      <c r="E69" s="8">
        <v>5028600</v>
      </c>
      <c r="F69" s="8">
        <v>5028600</v>
      </c>
      <c r="G69" s="34">
        <f t="shared" si="1"/>
        <v>0</v>
      </c>
      <c r="H69" s="8">
        <v>5028600</v>
      </c>
    </row>
    <row r="70" spans="1:8" ht="63" outlineLevel="1" x14ac:dyDescent="0.2">
      <c r="A70" s="10" t="s">
        <v>141</v>
      </c>
      <c r="B70" s="15" t="s">
        <v>142</v>
      </c>
      <c r="C70" s="8">
        <v>40700</v>
      </c>
      <c r="D70" s="34">
        <f t="shared" si="0"/>
        <v>0</v>
      </c>
      <c r="E70" s="8">
        <v>40700</v>
      </c>
      <c r="F70" s="8">
        <v>40700</v>
      </c>
      <c r="G70" s="34">
        <f t="shared" si="1"/>
        <v>0</v>
      </c>
      <c r="H70" s="8">
        <v>40700</v>
      </c>
    </row>
    <row r="71" spans="1:8" ht="47.25" outlineLevel="3" x14ac:dyDescent="0.2">
      <c r="A71" s="10" t="s">
        <v>37</v>
      </c>
      <c r="B71" s="9" t="s">
        <v>143</v>
      </c>
      <c r="C71" s="8">
        <v>3000000</v>
      </c>
      <c r="D71" s="34">
        <f t="shared" si="0"/>
        <v>0</v>
      </c>
      <c r="E71" s="8">
        <v>3000000</v>
      </c>
      <c r="F71" s="8">
        <v>3000000</v>
      </c>
      <c r="G71" s="34">
        <f t="shared" si="1"/>
        <v>0</v>
      </c>
      <c r="H71" s="8">
        <v>3000000</v>
      </c>
    </row>
    <row r="72" spans="1:8" ht="15.75" x14ac:dyDescent="0.2">
      <c r="A72" s="14" t="s">
        <v>43</v>
      </c>
      <c r="B72" s="13" t="s">
        <v>44</v>
      </c>
      <c r="C72" s="12">
        <f>C74+C75+C76+C77</f>
        <v>7057411200</v>
      </c>
      <c r="D72" s="12">
        <f t="shared" si="0"/>
        <v>3100</v>
      </c>
      <c r="E72" s="12">
        <f>E74+E75+E76+E77</f>
        <v>7057414300</v>
      </c>
      <c r="F72" s="12">
        <f>F74+F75+F76+F77</f>
        <v>6521859900</v>
      </c>
      <c r="G72" s="12">
        <f t="shared" si="1"/>
        <v>3100</v>
      </c>
      <c r="H72" s="12">
        <f>H74+H75+H76+H77</f>
        <v>6521863000</v>
      </c>
    </row>
    <row r="73" spans="1:8" ht="28.5" customHeight="1" outlineLevel="1" collapsed="1" x14ac:dyDescent="0.2">
      <c r="A73" s="10" t="s">
        <v>45</v>
      </c>
      <c r="B73" s="11" t="s">
        <v>46</v>
      </c>
      <c r="C73" s="8">
        <f>C74+C75+C76+C77</f>
        <v>7057411200</v>
      </c>
      <c r="D73" s="34">
        <f t="shared" ref="D73:D78" si="2">E73-C73</f>
        <v>3100</v>
      </c>
      <c r="E73" s="8">
        <f>E74+E75+E76+E77</f>
        <v>7057414300</v>
      </c>
      <c r="F73" s="8">
        <f>F74+F75+F76+F77</f>
        <v>6521859900</v>
      </c>
      <c r="G73" s="34">
        <f t="shared" ref="G73:G78" si="3">H73-F73</f>
        <v>3100</v>
      </c>
      <c r="H73" s="8">
        <f>H74+H75+H76+H77</f>
        <v>6521863000</v>
      </c>
    </row>
    <row r="74" spans="1:8" ht="15.75" hidden="1" outlineLevel="2" x14ac:dyDescent="0.2">
      <c r="A74" s="10" t="s">
        <v>144</v>
      </c>
      <c r="B74" s="9" t="s">
        <v>145</v>
      </c>
      <c r="C74" s="8"/>
      <c r="D74" s="34">
        <f t="shared" si="2"/>
        <v>0</v>
      </c>
      <c r="E74" s="8"/>
      <c r="F74" s="8"/>
      <c r="G74" s="34">
        <f t="shared" si="3"/>
        <v>0</v>
      </c>
      <c r="H74" s="8"/>
    </row>
    <row r="75" spans="1:8" ht="31.5" outlineLevel="2" x14ac:dyDescent="0.2">
      <c r="A75" s="10" t="s">
        <v>98</v>
      </c>
      <c r="B75" s="9" t="s">
        <v>47</v>
      </c>
      <c r="C75" s="8">
        <v>1640027500</v>
      </c>
      <c r="D75" s="34">
        <f t="shared" si="2"/>
        <v>0</v>
      </c>
      <c r="E75" s="8">
        <v>1640027500</v>
      </c>
      <c r="F75" s="8">
        <v>1100514500</v>
      </c>
      <c r="G75" s="34">
        <f t="shared" si="3"/>
        <v>0</v>
      </c>
      <c r="H75" s="8">
        <v>1100514500</v>
      </c>
    </row>
    <row r="76" spans="1:8" ht="15.75" outlineLevel="2" x14ac:dyDescent="0.2">
      <c r="A76" s="10" t="s">
        <v>99</v>
      </c>
      <c r="B76" s="9" t="s">
        <v>48</v>
      </c>
      <c r="C76" s="8">
        <f>5301981400</f>
        <v>5301981400</v>
      </c>
      <c r="D76" s="34">
        <f t="shared" si="2"/>
        <v>3100</v>
      </c>
      <c r="E76" s="8">
        <f>5301981400+3100</f>
        <v>5301984500</v>
      </c>
      <c r="F76" s="8">
        <f>5306134000</f>
        <v>5306134000</v>
      </c>
      <c r="G76" s="34">
        <f t="shared" si="3"/>
        <v>3100</v>
      </c>
      <c r="H76" s="8">
        <f>5306134000+3100</f>
        <v>5306137100</v>
      </c>
    </row>
    <row r="77" spans="1:8" ht="15.75" outlineLevel="2" x14ac:dyDescent="0.2">
      <c r="A77" s="10" t="s">
        <v>100</v>
      </c>
      <c r="B77" s="9" t="s">
        <v>49</v>
      </c>
      <c r="C77" s="8">
        <v>115402300</v>
      </c>
      <c r="D77" s="34">
        <f t="shared" si="2"/>
        <v>0</v>
      </c>
      <c r="E77" s="8">
        <v>115402300</v>
      </c>
      <c r="F77" s="8">
        <v>115211400</v>
      </c>
      <c r="G77" s="34">
        <f t="shared" si="3"/>
        <v>0</v>
      </c>
      <c r="H77" s="8">
        <v>115211400</v>
      </c>
    </row>
    <row r="78" spans="1:8" ht="15.75" x14ac:dyDescent="0.2">
      <c r="A78" s="7"/>
      <c r="B78" s="6" t="s">
        <v>50</v>
      </c>
      <c r="C78" s="5">
        <f>C8+C72</f>
        <v>13973543421</v>
      </c>
      <c r="D78" s="12">
        <f t="shared" si="2"/>
        <v>3100</v>
      </c>
      <c r="E78" s="5">
        <f>E8+E72</f>
        <v>13973546521</v>
      </c>
      <c r="F78" s="5">
        <f>F8+F72</f>
        <v>13700197558</v>
      </c>
      <c r="G78" s="12">
        <f t="shared" si="3"/>
        <v>3100</v>
      </c>
      <c r="H78" s="5">
        <f>H8+H72</f>
        <v>13700200658</v>
      </c>
    </row>
  </sheetData>
  <mergeCells count="5">
    <mergeCell ref="A4:F4"/>
    <mergeCell ref="C6:E6"/>
    <mergeCell ref="A6:A7"/>
    <mergeCell ref="B6:B7"/>
    <mergeCell ref="F6:H6"/>
  </mergeCells>
  <pageMargins left="1.1811023622047245" right="0.39370078740157483" top="0.78740157480314965" bottom="0.78740157480314965" header="0.31496062992125984" footer="0.31496062992125984"/>
  <pageSetup paperSize="9" scale="52" fitToHeight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3</vt:lpstr>
      <vt:lpstr>'Таблица 3'!Print_Titles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2024-11-28T05:04:24Z</cp:lastPrinted>
  <dcterms:created xsi:type="dcterms:W3CDTF">2019-11-01T04:08:00Z</dcterms:created>
  <dcterms:modified xsi:type="dcterms:W3CDTF">2025-11-25T06:23:49Z</dcterms:modified>
</cp:coreProperties>
</file>